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1"/>
  </bookViews>
  <sheets>
    <sheet name="факт 2021" sheetId="1" r:id="rId1"/>
    <sheet name="план 2022" sheetId="2" r:id="rId2"/>
    <sheet name="Лист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CompOt">[0]!CompOt</definedName>
    <definedName name="CompRas">[0]!CompRas</definedName>
    <definedName name="ew">[0]!ew</definedName>
    <definedName name="fg">[0]!fg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'[3]FES'!#REF!</definedName>
    <definedName name="SP10">'[3]FES'!#REF!</definedName>
    <definedName name="SP11">'[3]FES'!#REF!</definedName>
    <definedName name="SP12">'[3]FES'!#REF!</definedName>
    <definedName name="SP13">'[3]FES'!#REF!</definedName>
    <definedName name="SP14">'[3]FES'!#REF!</definedName>
    <definedName name="SP15">'[3]FES'!#REF!</definedName>
    <definedName name="SP16">'[3]FES'!#REF!</definedName>
    <definedName name="SP17">'[3]FES'!#REF!</definedName>
    <definedName name="SP18">'[3]FES'!#REF!</definedName>
    <definedName name="SP19">'[3]FES'!#REF!</definedName>
    <definedName name="SP2">'[3]FES'!#REF!</definedName>
    <definedName name="SP20">'[3]FES'!#REF!</definedName>
    <definedName name="SP3">'[3]FES'!#REF!</definedName>
    <definedName name="SP4">'[3]FES'!#REF!</definedName>
    <definedName name="SP5">'[3]FES'!#REF!</definedName>
    <definedName name="SP7">'[3]FES'!#REF!</definedName>
    <definedName name="SP8">'[3]FES'!#REF!</definedName>
    <definedName name="SP9">'[3]FES'!#REF!</definedName>
    <definedName name="Базовые">'[5]Производство электроэнергии'!$A$95</definedName>
    <definedName name="Бюджетные_электроэнергии">'[5]Производство электроэнергии'!$A$111</definedName>
    <definedName name="в23ё">[0]!в23ё</definedName>
    <definedName name="вв">[0]!вв</definedName>
    <definedName name="второй">#REF!</definedName>
    <definedName name="й">[0]!й</definedName>
    <definedName name="йй">[0]!йй</definedName>
    <definedName name="ке">[0]!ке</definedName>
    <definedName name="мым">[0]!мым</definedName>
    <definedName name="Население">'[5]Производство электроэнергии'!$A$124</definedName>
    <definedName name="ОптРынок">'[1]Производство электроэнергии'!$A$23</definedName>
    <definedName name="первый">#REF!</definedName>
    <definedName name="Прочие_электроэнергии">'[5]Производство электроэнергии'!$A$132</definedName>
    <definedName name="с">[0]!с</definedName>
    <definedName name="сс">[0]!сс</definedName>
    <definedName name="сссс">[0]!сссс</definedName>
    <definedName name="ссы">[0]!ссы</definedName>
    <definedName name="т3итого">'[1]Т3'!$B$31</definedName>
    <definedName name="т6п5_1">'[1]Т6'!$B$12</definedName>
    <definedName name="т6п5_2">'[1]Т6'!$B$18</definedName>
    <definedName name="третий">#REF!</definedName>
    <definedName name="у">[0]!у</definedName>
    <definedName name="УФ">[0]!УФ</definedName>
    <definedName name="ц">[0]!ц</definedName>
    <definedName name="цу">[0]!цу</definedName>
    <definedName name="цуа">[0]!цуа</definedName>
    <definedName name="четвертый">#REF!</definedName>
    <definedName name="ыв">[0]!ыв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<sst xmlns="http://schemas.openxmlformats.org/spreadsheetml/2006/main" count="73" uniqueCount="21">
  <si>
    <t>№</t>
  </si>
  <si>
    <t>Группа потребителей</t>
  </si>
  <si>
    <t>Объем полезного отпуска электроэнергии, тыс. кВтч</t>
  </si>
  <si>
    <t>Заявленная (расчетная) мощность, МВт</t>
  </si>
  <si>
    <t>Всего</t>
  </si>
  <si>
    <t>СН I</t>
  </si>
  <si>
    <t>СН II</t>
  </si>
  <si>
    <t>НН</t>
  </si>
  <si>
    <t>Население</t>
  </si>
  <si>
    <t>Прочие потребители</t>
  </si>
  <si>
    <t>4.</t>
  </si>
  <si>
    <t>Итого</t>
  </si>
  <si>
    <t>1.</t>
  </si>
  <si>
    <t>Бюджетные потребители</t>
  </si>
  <si>
    <t>2.</t>
  </si>
  <si>
    <t>3.</t>
  </si>
  <si>
    <t>Таблица № П 1.6</t>
  </si>
  <si>
    <t>ВН</t>
  </si>
  <si>
    <t>Информация об отпуске электроэнергии по уровням напряжения потребителям электрической энергии</t>
  </si>
  <si>
    <t>АО  "Электросетевая компания"</t>
  </si>
  <si>
    <t>период: 2022 год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</si>
</sst>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0.00000000"/>
    <numFmt numFmtId="182" formatCode="0.0000000"/>
    <numFmt numFmtId="183" formatCode="0.000000"/>
    <numFmt numFmtId="184" formatCode="0.00000"/>
    <numFmt numFmtId="185" formatCode="_-* #,##0.000_р_._-;\-* #,##0.000_р_._-;_-* &quot;-&quot;???_р_._-;_-@_-"/>
    <numFmt numFmtId="186" formatCode="#,##0.0"/>
    <numFmt numFmtId="187" formatCode="0.000%"/>
    <numFmt numFmtId="188" formatCode="0.0%"/>
    <numFmt numFmtId="189" formatCode="#,##0.000"/>
    <numFmt numFmtId="190" formatCode="#,##0.00&quot;р.&quot;"/>
    <numFmt numFmtId="191" formatCode="#,##0.0000"/>
    <numFmt numFmtId="192" formatCode="#,##0.00_ ;\-#,##0.00\ "/>
    <numFmt numFmtId="193" formatCode="#,##0.00000"/>
    <numFmt numFmtId="194" formatCode="0.0000%"/>
    <numFmt numFmtId="195" formatCode="General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_р_."/>
    <numFmt numFmtId="208" formatCode="_-* #,##0.00000_р_._-;\-* #,##0.00000_р_._-;_-* &quot;-&quot;??_р_._-;_-@_-"/>
    <numFmt numFmtId="209" formatCode="_-* #,##0.00000_р_._-;\-* #,##0.00000_р_._-;_-* &quot;-&quot;???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sz val="9"/>
      <name val="Tahoma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195" fontId="0" fillId="0" borderId="1">
      <alignment/>
      <protection locked="0"/>
    </xf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95" fontId="2" fillId="28" borderId="1">
      <alignment/>
      <protection/>
    </xf>
    <xf numFmtId="4" fontId="3" fillId="29" borderId="7" applyBorder="0">
      <alignment horizontal="right"/>
      <protection/>
    </xf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3" fillId="34" borderId="0" applyFont="0" applyBorder="0">
      <alignment horizontal="right"/>
      <protection/>
    </xf>
    <xf numFmtId="0" fontId="43" fillId="35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8" fillId="0" borderId="0" xfId="0" applyNumberFormat="1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>
      <alignment vertical="top"/>
      <protection/>
    </xf>
    <xf numFmtId="188" fontId="8" fillId="0" borderId="0" xfId="60" applyNumberFormat="1" applyFont="1" applyFill="1" applyBorder="1" applyAlignment="1" applyProtection="1">
      <alignment vertical="top"/>
      <protection/>
    </xf>
    <xf numFmtId="184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/>
    </xf>
    <xf numFmtId="0" fontId="8" fillId="0" borderId="0" xfId="0" applyNumberFormat="1" applyFont="1" applyFill="1" applyAlignment="1" applyProtection="1">
      <alignment/>
      <protection hidden="1"/>
    </xf>
    <xf numFmtId="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NumberFormat="1" applyFont="1" applyFill="1" applyBorder="1" applyAlignment="1" applyProtection="1">
      <alignment horizontal="center" vertical="center"/>
      <protection hidden="1"/>
    </xf>
    <xf numFmtId="0" fontId="7" fillId="0" borderId="20" xfId="0" applyNumberFormat="1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 wrapText="1"/>
      <protection/>
    </xf>
    <xf numFmtId="174" fontId="8" fillId="0" borderId="0" xfId="0" applyNumberFormat="1" applyFont="1" applyAlignment="1">
      <alignment/>
    </xf>
    <xf numFmtId="0" fontId="9" fillId="0" borderId="0" xfId="0" applyNumberFormat="1" applyFont="1" applyFill="1" applyAlignment="1" applyProtection="1">
      <alignment horizontal="center" wrapText="1"/>
      <protection hidden="1"/>
    </xf>
    <xf numFmtId="0" fontId="9" fillId="0" borderId="0" xfId="0" applyNumberFormat="1" applyFont="1" applyFill="1" applyAlignment="1" applyProtection="1">
      <alignment horizontal="center"/>
      <protection hidden="1"/>
    </xf>
    <xf numFmtId="191" fontId="8" fillId="0" borderId="7" xfId="0" applyNumberFormat="1" applyFont="1" applyFill="1" applyBorder="1" applyAlignment="1" applyProtection="1">
      <alignment horizontal="center" vertical="center"/>
      <protection/>
    </xf>
    <xf numFmtId="191" fontId="8" fillId="0" borderId="21" xfId="0" applyNumberFormat="1" applyFont="1" applyFill="1" applyBorder="1" applyAlignment="1" applyProtection="1">
      <alignment horizontal="center" vertical="center"/>
      <protection/>
    </xf>
    <xf numFmtId="191" fontId="8" fillId="0" borderId="13" xfId="0" applyNumberFormat="1" applyFont="1" applyFill="1" applyBorder="1" applyAlignment="1" applyProtection="1">
      <alignment horizontal="center" vertical="center"/>
      <protection/>
    </xf>
    <xf numFmtId="191" fontId="8" fillId="0" borderId="22" xfId="0" applyNumberFormat="1" applyFont="1" applyFill="1" applyBorder="1" applyAlignment="1" applyProtection="1">
      <alignment horizontal="center" vertical="center"/>
      <protection/>
    </xf>
    <xf numFmtId="191" fontId="8" fillId="0" borderId="23" xfId="0" applyNumberFormat="1" applyFont="1" applyFill="1" applyBorder="1" applyAlignment="1" applyProtection="1">
      <alignment horizontal="center" vertical="center"/>
      <protection/>
    </xf>
    <xf numFmtId="191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 applyProtection="1">
      <alignment vertical="center" wrapText="1"/>
      <protection/>
    </xf>
    <xf numFmtId="191" fontId="8" fillId="0" borderId="26" xfId="0" applyNumberFormat="1" applyFont="1" applyFill="1" applyBorder="1" applyAlignment="1" applyProtection="1">
      <alignment horizontal="center" vertical="center"/>
      <protection/>
    </xf>
    <xf numFmtId="191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175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28" xfId="0" applyFont="1" applyFill="1" applyBorder="1" applyAlignment="1" applyProtection="1">
      <alignment vertical="center" wrapText="1"/>
      <protection/>
    </xf>
    <xf numFmtId="191" fontId="8" fillId="0" borderId="29" xfId="0" applyNumberFormat="1" applyFont="1" applyFill="1" applyBorder="1" applyAlignment="1" applyProtection="1">
      <alignment horizontal="center" vertical="center"/>
      <protection/>
    </xf>
    <xf numFmtId="191" fontId="8" fillId="0" borderId="15" xfId="0" applyNumberFormat="1" applyFont="1" applyFill="1" applyBorder="1" applyAlignment="1" applyProtection="1">
      <alignment horizontal="center" vertical="center"/>
      <protection/>
    </xf>
    <xf numFmtId="191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vertical="center" wrapText="1"/>
      <protection/>
    </xf>
    <xf numFmtId="191" fontId="8" fillId="0" borderId="32" xfId="0" applyNumberFormat="1" applyFont="1" applyFill="1" applyBorder="1" applyAlignment="1" applyProtection="1">
      <alignment horizontal="center" vertical="center"/>
      <protection/>
    </xf>
    <xf numFmtId="4" fontId="8" fillId="0" borderId="26" xfId="0" applyNumberFormat="1" applyFont="1" applyFill="1" applyBorder="1" applyAlignment="1" applyProtection="1">
      <alignment horizontal="center" vertical="center"/>
      <protection/>
    </xf>
    <xf numFmtId="4" fontId="8" fillId="0" borderId="27" xfId="0" applyNumberFormat="1" applyFont="1" applyFill="1" applyBorder="1" applyAlignment="1" applyProtection="1">
      <alignment horizontal="center" vertical="center"/>
      <protection/>
    </xf>
    <xf numFmtId="4" fontId="8" fillId="0" borderId="32" xfId="0" applyNumberFormat="1" applyFont="1" applyFill="1" applyBorder="1" applyAlignment="1" applyProtection="1">
      <alignment horizontal="center" vertical="center"/>
      <protection/>
    </xf>
    <xf numFmtId="4" fontId="8" fillId="0" borderId="29" xfId="0" applyNumberFormat="1" applyFont="1" applyFill="1" applyBorder="1" applyAlignment="1" applyProtection="1">
      <alignment horizontal="center" vertical="center"/>
      <protection/>
    </xf>
    <xf numFmtId="4" fontId="8" fillId="0" borderId="7" xfId="0" applyNumberFormat="1" applyFont="1" applyFill="1" applyBorder="1" applyAlignment="1" applyProtection="1">
      <alignment horizontal="center" vertical="center"/>
      <protection/>
    </xf>
    <xf numFmtId="4" fontId="8" fillId="0" borderId="33" xfId="0" applyNumberFormat="1" applyFont="1" applyFill="1" applyBorder="1" applyAlignment="1" applyProtection="1">
      <alignment horizontal="center" vertical="center"/>
      <protection/>
    </xf>
    <xf numFmtId="4" fontId="8" fillId="0" borderId="22" xfId="0" applyNumberFormat="1" applyFont="1" applyFill="1" applyBorder="1" applyAlignment="1" applyProtection="1">
      <alignment horizontal="center" vertical="center"/>
      <protection/>
    </xf>
    <xf numFmtId="4" fontId="8" fillId="0" borderId="23" xfId="0" applyNumberFormat="1" applyFont="1" applyFill="1" applyBorder="1" applyAlignment="1" applyProtection="1">
      <alignment horizontal="center" vertical="center"/>
      <protection/>
    </xf>
    <xf numFmtId="4" fontId="8" fillId="0" borderId="31" xfId="0" applyNumberFormat="1" applyFont="1" applyFill="1" applyBorder="1" applyAlignment="1" applyProtection="1">
      <alignment horizontal="center" vertical="center"/>
      <protection/>
    </xf>
    <xf numFmtId="4" fontId="8" fillId="0" borderId="24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Alignment="1">
      <alignment/>
    </xf>
    <xf numFmtId="49" fontId="8" fillId="0" borderId="34" xfId="0" applyNumberFormat="1" applyFont="1" applyFill="1" applyBorder="1" applyAlignment="1" applyProtection="1">
      <alignment horizontal="center" vertical="center"/>
      <protection/>
    </xf>
    <xf numFmtId="49" fontId="8" fillId="0" borderId="32" xfId="0" applyNumberFormat="1" applyFont="1" applyFill="1" applyBorder="1" applyAlignment="1" applyProtection="1">
      <alignment horizontal="center" vertical="center"/>
      <protection/>
    </xf>
    <xf numFmtId="49" fontId="8" fillId="0" borderId="33" xfId="0" applyNumberFormat="1" applyFont="1" applyFill="1" applyBorder="1" applyAlignment="1" applyProtection="1">
      <alignment horizontal="center" vertical="center"/>
      <protection/>
    </xf>
    <xf numFmtId="4" fontId="8" fillId="0" borderId="35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191" fontId="8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Alignment="1" applyProtection="1">
      <alignment horizontal="right"/>
      <protection hidden="1"/>
    </xf>
    <xf numFmtId="0" fontId="9" fillId="0" borderId="0" xfId="0" applyNumberFormat="1" applyFont="1" applyFill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1" xfId="0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RowLevel_0" xfId="1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щитный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yt\BPlan\GMTarif301\Tari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yt\bplan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yt\bplan\B-PL\NBPL\_F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yt\bplan\Documents%20and%20Settings\&#1045;&#1088;&#1084;&#1086;&#1083;&#1077;&#1085;&#1082;&#1086;\&#1056;&#1072;&#1073;&#1086;&#1095;&#1080;&#1081;%20&#1089;&#1090;&#1086;&#1083;\Tarif_demo\Tarif2_de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</sheetNames>
    <sheetDataSet>
      <sheetData sheetId="3">
        <row r="23">
          <cell r="A23" t="str">
            <v>Оптовый рынок</v>
          </cell>
        </row>
      </sheetData>
      <sheetData sheetId="30">
        <row r="31">
          <cell r="B31" t="str">
            <v>Итого</v>
          </cell>
        </row>
      </sheetData>
      <sheetData sheetId="34">
        <row r="12">
          <cell r="B12" t="str">
            <v>Итого</v>
          </cell>
        </row>
        <row r="18">
          <cell r="B18" t="str">
            <v>Итого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_январь"/>
      <sheetName val="5.1_февраль"/>
      <sheetName val="5.1_март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№ П1.17"/>
      <sheetName val="Диаграмма1"/>
      <sheetName val="Диаграмма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="210" zoomScaleNormal="210" zoomScalePageLayoutView="0" workbookViewId="0" topLeftCell="A7">
      <selection activeCell="B19" sqref="B19"/>
    </sheetView>
  </sheetViews>
  <sheetFormatPr defaultColWidth="9.00390625" defaultRowHeight="12.75"/>
  <cols>
    <col min="1" max="1" width="5.00390625" style="5" customWidth="1"/>
    <col min="2" max="2" width="24.625" style="5" customWidth="1"/>
    <col min="3" max="12" width="11.875" style="5" customWidth="1"/>
    <col min="13" max="16384" width="9.125" style="5" customWidth="1"/>
  </cols>
  <sheetData>
    <row r="1" spans="1:12" ht="15.7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.75" customHeight="1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6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8.75">
      <c r="A4" s="63" t="s">
        <v>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20.25" customHeight="1">
      <c r="A5" s="64" t="s">
        <v>20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6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1.75" customHeight="1">
      <c r="A7" s="57" t="s">
        <v>0</v>
      </c>
      <c r="B7" s="66" t="s">
        <v>1</v>
      </c>
      <c r="C7" s="57" t="s">
        <v>2</v>
      </c>
      <c r="D7" s="58"/>
      <c r="E7" s="59"/>
      <c r="F7" s="59"/>
      <c r="G7" s="60"/>
      <c r="H7" s="57" t="s">
        <v>3</v>
      </c>
      <c r="I7" s="58"/>
      <c r="J7" s="59"/>
      <c r="K7" s="59"/>
      <c r="L7" s="60"/>
    </row>
    <row r="8" spans="1:12" ht="19.5" customHeight="1" thickBot="1">
      <c r="A8" s="65"/>
      <c r="B8" s="67"/>
      <c r="C8" s="7" t="s">
        <v>4</v>
      </c>
      <c r="D8" s="10" t="s">
        <v>17</v>
      </c>
      <c r="E8" s="8" t="s">
        <v>5</v>
      </c>
      <c r="F8" s="8" t="s">
        <v>6</v>
      </c>
      <c r="G8" s="9" t="s">
        <v>7</v>
      </c>
      <c r="H8" s="7" t="s">
        <v>4</v>
      </c>
      <c r="I8" s="10" t="s">
        <v>17</v>
      </c>
      <c r="J8" s="8" t="s">
        <v>5</v>
      </c>
      <c r="K8" s="8" t="s">
        <v>6</v>
      </c>
      <c r="L8" s="9" t="s">
        <v>7</v>
      </c>
    </row>
    <row r="9" spans="1:14" ht="16.5" thickBot="1">
      <c r="A9" s="11">
        <v>1</v>
      </c>
      <c r="B9" s="12">
        <v>2</v>
      </c>
      <c r="C9" s="11">
        <v>3</v>
      </c>
      <c r="D9" s="15">
        <v>4</v>
      </c>
      <c r="E9" s="13">
        <v>5</v>
      </c>
      <c r="F9" s="13">
        <v>6</v>
      </c>
      <c r="G9" s="14">
        <v>7</v>
      </c>
      <c r="H9" s="11">
        <v>8</v>
      </c>
      <c r="I9" s="15">
        <v>9</v>
      </c>
      <c r="J9" s="13">
        <v>10</v>
      </c>
      <c r="K9" s="13">
        <v>11</v>
      </c>
      <c r="L9" s="14">
        <v>12</v>
      </c>
      <c r="M9" s="27"/>
      <c r="N9" s="27"/>
    </row>
    <row r="10" spans="1:16" s="31" customFormat="1" ht="31.5">
      <c r="A10" s="51" t="s">
        <v>12</v>
      </c>
      <c r="B10" s="28" t="s">
        <v>13</v>
      </c>
      <c r="C10" s="42">
        <f>SUM(D10:G10)</f>
        <v>3303.306</v>
      </c>
      <c r="D10" s="40">
        <v>0</v>
      </c>
      <c r="E10" s="41">
        <v>0</v>
      </c>
      <c r="F10" s="41">
        <v>2319.64</v>
      </c>
      <c r="G10" s="54">
        <v>983.666</v>
      </c>
      <c r="H10" s="39">
        <f>SUM(I10:L10)</f>
        <v>0.4732530085959885</v>
      </c>
      <c r="I10" s="29">
        <v>0</v>
      </c>
      <c r="J10" s="30">
        <v>0</v>
      </c>
      <c r="K10" s="21">
        <f aca="true" t="shared" si="0" ref="K10:L13">F10/6980</f>
        <v>0.3323266475644699</v>
      </c>
      <c r="L10" s="21">
        <f t="shared" si="0"/>
        <v>0.14092636103151862</v>
      </c>
      <c r="M10" s="32"/>
      <c r="N10" s="32"/>
      <c r="O10" s="33"/>
      <c r="P10" s="33"/>
    </row>
    <row r="11" spans="1:16" s="31" customFormat="1" ht="15.75">
      <c r="A11" s="52" t="s">
        <v>14</v>
      </c>
      <c r="B11" s="34" t="s">
        <v>8</v>
      </c>
      <c r="C11" s="42">
        <f>SUM(D11:G11)</f>
        <v>15934.105</v>
      </c>
      <c r="D11" s="43">
        <v>0</v>
      </c>
      <c r="E11" s="44">
        <v>0</v>
      </c>
      <c r="F11" s="44">
        <v>3215.356</v>
      </c>
      <c r="G11" s="55">
        <v>12718.749</v>
      </c>
      <c r="H11" s="39">
        <f>SUM(I11:L11)</f>
        <v>2.282823065902579</v>
      </c>
      <c r="I11" s="35">
        <v>0</v>
      </c>
      <c r="J11" s="21">
        <v>0</v>
      </c>
      <c r="K11" s="21">
        <f t="shared" si="0"/>
        <v>0.46065272206303726</v>
      </c>
      <c r="L11" s="21">
        <f t="shared" si="0"/>
        <v>1.8221703438395416</v>
      </c>
      <c r="M11" s="32"/>
      <c r="N11" s="32"/>
      <c r="O11" s="33"/>
      <c r="P11" s="33"/>
    </row>
    <row r="12" spans="1:16" s="31" customFormat="1" ht="15.75">
      <c r="A12" s="52" t="s">
        <v>15</v>
      </c>
      <c r="B12" s="34" t="s">
        <v>9</v>
      </c>
      <c r="C12" s="42">
        <f>SUM(D12:G12)</f>
        <v>21015.456</v>
      </c>
      <c r="D12" s="43">
        <v>0</v>
      </c>
      <c r="E12" s="44">
        <v>0</v>
      </c>
      <c r="F12" s="44">
        <v>19071.5</v>
      </c>
      <c r="G12" s="44">
        <v>1943.9560000000001</v>
      </c>
      <c r="H12" s="39">
        <f>SUM(I12:L12)</f>
        <v>3.0108103151862466</v>
      </c>
      <c r="I12" s="36">
        <v>0</v>
      </c>
      <c r="J12" s="23">
        <v>0</v>
      </c>
      <c r="K12" s="21">
        <f t="shared" si="0"/>
        <v>2.73230659025788</v>
      </c>
      <c r="L12" s="21">
        <f t="shared" si="0"/>
        <v>0.2785037249283668</v>
      </c>
      <c r="M12" s="32"/>
      <c r="N12" s="32"/>
      <c r="O12" s="33"/>
      <c r="P12" s="33"/>
    </row>
    <row r="13" spans="1:16" s="31" customFormat="1" ht="16.5" thickBot="1">
      <c r="A13" s="53" t="s">
        <v>10</v>
      </c>
      <c r="B13" s="38" t="s">
        <v>11</v>
      </c>
      <c r="C13" s="45">
        <f>SUM(D13:G13)</f>
        <v>40252.867</v>
      </c>
      <c r="D13" s="46">
        <v>0</v>
      </c>
      <c r="E13" s="47">
        <v>0</v>
      </c>
      <c r="F13" s="48">
        <v>24606.496</v>
      </c>
      <c r="G13" s="49">
        <v>15646.371</v>
      </c>
      <c r="H13" s="56">
        <f>SUM(I13:L13)</f>
        <v>5.766886389684814</v>
      </c>
      <c r="I13" s="24">
        <v>0</v>
      </c>
      <c r="J13" s="25">
        <v>0</v>
      </c>
      <c r="K13" s="21">
        <f t="shared" si="0"/>
        <v>3.5252859598853865</v>
      </c>
      <c r="L13" s="21">
        <f t="shared" si="0"/>
        <v>2.2416004297994268</v>
      </c>
      <c r="N13" s="33"/>
      <c r="O13" s="33"/>
      <c r="P13" s="33"/>
    </row>
    <row r="14" spans="1:12" ht="15.75">
      <c r="A14" s="16"/>
      <c r="B14" s="17"/>
      <c r="C14" s="1"/>
      <c r="D14" s="1"/>
      <c r="E14" s="2"/>
      <c r="F14" s="3"/>
      <c r="G14" s="3"/>
      <c r="H14" s="4"/>
      <c r="I14" s="4"/>
      <c r="J14" s="2"/>
      <c r="K14" s="3"/>
      <c r="L14" s="3"/>
    </row>
    <row r="15" ht="15.75">
      <c r="K15" s="18"/>
    </row>
    <row r="16" spans="3:11" ht="15.75">
      <c r="C16" s="50"/>
      <c r="K16" s="18"/>
    </row>
  </sheetData>
  <sheetProtection/>
  <mergeCells count="8">
    <mergeCell ref="C7:G7"/>
    <mergeCell ref="H7:L7"/>
    <mergeCell ref="A1:L1"/>
    <mergeCell ref="A2:L2"/>
    <mergeCell ref="A4:L4"/>
    <mergeCell ref="A5:L5"/>
    <mergeCell ref="A7:A8"/>
    <mergeCell ref="B7:B8"/>
  </mergeCells>
  <printOptions/>
  <pageMargins left="0.6" right="0.42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30" zoomScaleNormal="130" zoomScalePageLayoutView="0" workbookViewId="0" topLeftCell="A1">
      <selection activeCell="C15" sqref="C15"/>
    </sheetView>
  </sheetViews>
  <sheetFormatPr defaultColWidth="9.00390625" defaultRowHeight="12.75"/>
  <cols>
    <col min="2" max="2" width="27.25390625" style="0" customWidth="1"/>
    <col min="3" max="3" width="12.00390625" style="0" customWidth="1"/>
    <col min="6" max="7" width="10.625" style="0" bestFit="1" customWidth="1"/>
  </cols>
  <sheetData>
    <row r="1" spans="1:12" ht="18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.75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ht="13.5" thickBot="1"/>
    <row r="6" spans="1:12" s="5" customFormat="1" ht="21.75" customHeight="1">
      <c r="A6" s="57" t="s">
        <v>0</v>
      </c>
      <c r="B6" s="66" t="s">
        <v>1</v>
      </c>
      <c r="C6" s="57" t="s">
        <v>2</v>
      </c>
      <c r="D6" s="58"/>
      <c r="E6" s="59"/>
      <c r="F6" s="59"/>
      <c r="G6" s="60"/>
      <c r="H6" s="57" t="s">
        <v>3</v>
      </c>
      <c r="I6" s="58"/>
      <c r="J6" s="59"/>
      <c r="K6" s="59"/>
      <c r="L6" s="60"/>
    </row>
    <row r="7" spans="1:12" s="5" customFormat="1" ht="19.5" customHeight="1" thickBot="1">
      <c r="A7" s="65"/>
      <c r="B7" s="67"/>
      <c r="C7" s="7" t="s">
        <v>4</v>
      </c>
      <c r="D7" s="10" t="s">
        <v>17</v>
      </c>
      <c r="E7" s="8" t="s">
        <v>5</v>
      </c>
      <c r="F7" s="8" t="s">
        <v>6</v>
      </c>
      <c r="G7" s="9" t="s">
        <v>7</v>
      </c>
      <c r="H7" s="7" t="s">
        <v>4</v>
      </c>
      <c r="I7" s="10" t="s">
        <v>17</v>
      </c>
      <c r="J7" s="8" t="s">
        <v>5</v>
      </c>
      <c r="K7" s="8" t="s">
        <v>6</v>
      </c>
      <c r="L7" s="9" t="s">
        <v>7</v>
      </c>
    </row>
    <row r="8" spans="1:14" s="5" customFormat="1" ht="16.5" thickBot="1">
      <c r="A8" s="11">
        <v>1</v>
      </c>
      <c r="B8" s="12">
        <v>2</v>
      </c>
      <c r="C8" s="11">
        <v>3</v>
      </c>
      <c r="D8" s="15">
        <v>4</v>
      </c>
      <c r="E8" s="13">
        <v>5</v>
      </c>
      <c r="F8" s="13">
        <v>6</v>
      </c>
      <c r="G8" s="14">
        <v>7</v>
      </c>
      <c r="H8" s="11">
        <v>8</v>
      </c>
      <c r="I8" s="15">
        <v>9</v>
      </c>
      <c r="J8" s="13">
        <v>10</v>
      </c>
      <c r="K8" s="13">
        <v>11</v>
      </c>
      <c r="L8" s="14">
        <v>12</v>
      </c>
      <c r="M8" s="27"/>
      <c r="N8" s="27"/>
    </row>
    <row r="9" spans="1:16" s="31" customFormat="1" ht="15.75">
      <c r="A9" s="51" t="s">
        <v>12</v>
      </c>
      <c r="B9" s="28" t="s">
        <v>13</v>
      </c>
      <c r="C9" s="42">
        <f>SUM(D9:G9)</f>
        <v>3498.1045343344117</v>
      </c>
      <c r="D9" s="40">
        <v>0</v>
      </c>
      <c r="E9" s="41">
        <v>0</v>
      </c>
      <c r="F9" s="41">
        <v>2456.430982180723</v>
      </c>
      <c r="G9" s="41">
        <v>1041.673552153689</v>
      </c>
      <c r="H9" s="39">
        <f>SUM(I9:L9)</f>
        <v>0.5011611080708326</v>
      </c>
      <c r="I9" s="29">
        <v>0</v>
      </c>
      <c r="J9" s="30">
        <v>0</v>
      </c>
      <c r="K9" s="21">
        <f>F9/6980</f>
        <v>0.3519242094814789</v>
      </c>
      <c r="L9" s="21">
        <f>G9/6980</f>
        <v>0.1492368985893537</v>
      </c>
      <c r="M9" s="32"/>
      <c r="N9" s="32"/>
      <c r="O9" s="33"/>
      <c r="P9" s="33"/>
    </row>
    <row r="10" spans="1:16" s="31" customFormat="1" ht="15.75">
      <c r="A10" s="52" t="s">
        <v>14</v>
      </c>
      <c r="B10" s="34" t="s">
        <v>8</v>
      </c>
      <c r="C10" s="42">
        <f>SUM(D10:G10)</f>
        <v>16873.751614612942</v>
      </c>
      <c r="D10" s="43">
        <v>0</v>
      </c>
      <c r="E10" s="44">
        <v>0</v>
      </c>
      <c r="F10" s="41">
        <v>3404.9680541552484</v>
      </c>
      <c r="G10" s="41">
        <v>13468.783560457694</v>
      </c>
      <c r="H10" s="39">
        <f>SUM(I10:L10)</f>
        <v>2.417442924729648</v>
      </c>
      <c r="I10" s="35">
        <v>0</v>
      </c>
      <c r="J10" s="21">
        <v>0</v>
      </c>
      <c r="K10" s="21">
        <f aca="true" t="shared" si="0" ref="K10:L12">F10/6980</f>
        <v>0.48781777280161154</v>
      </c>
      <c r="L10" s="21">
        <f t="shared" si="0"/>
        <v>1.9296251519280363</v>
      </c>
      <c r="M10" s="32"/>
      <c r="N10" s="32"/>
      <c r="O10" s="33"/>
      <c r="P10" s="33"/>
    </row>
    <row r="11" spans="1:16" s="31" customFormat="1" ht="15.75">
      <c r="A11" s="52" t="s">
        <v>15</v>
      </c>
      <c r="B11" s="34" t="s">
        <v>9</v>
      </c>
      <c r="C11" s="42">
        <f>SUM(D11:G11)</f>
        <v>22254.75385105265</v>
      </c>
      <c r="D11" s="43">
        <v>0</v>
      </c>
      <c r="E11" s="44">
        <v>0</v>
      </c>
      <c r="F11" s="41">
        <v>20196.161247719327</v>
      </c>
      <c r="G11" s="41">
        <v>2058.592603333323</v>
      </c>
      <c r="H11" s="39">
        <f>SUM(I11:L11)</f>
        <v>3.1883601505806087</v>
      </c>
      <c r="I11" s="36">
        <v>0</v>
      </c>
      <c r="J11" s="23">
        <v>0</v>
      </c>
      <c r="K11" s="21">
        <f t="shared" si="0"/>
        <v>2.8934328435127976</v>
      </c>
      <c r="L11" s="21">
        <f t="shared" si="0"/>
        <v>0.29492730706781134</v>
      </c>
      <c r="M11" s="32"/>
      <c r="N11" s="32"/>
      <c r="O11" s="33"/>
      <c r="P11" s="33"/>
    </row>
    <row r="12" spans="1:16" s="31" customFormat="1" ht="16.5" thickBot="1">
      <c r="A12" s="53" t="s">
        <v>10</v>
      </c>
      <c r="B12" s="38" t="s">
        <v>11</v>
      </c>
      <c r="C12" s="45">
        <f>SUM(D12:G12)</f>
        <v>42626.61</v>
      </c>
      <c r="D12" s="46">
        <v>0</v>
      </c>
      <c r="E12" s="47">
        <v>0</v>
      </c>
      <c r="F12" s="41">
        <v>26057.560284055293</v>
      </c>
      <c r="G12" s="41">
        <v>16569.049715944704</v>
      </c>
      <c r="H12" s="56">
        <f>SUM(I12:L12)</f>
        <v>6.106964183381089</v>
      </c>
      <c r="I12" s="24">
        <v>0</v>
      </c>
      <c r="J12" s="25">
        <v>0</v>
      </c>
      <c r="K12" s="21">
        <f t="shared" si="0"/>
        <v>3.733174825795887</v>
      </c>
      <c r="L12" s="21">
        <f t="shared" si="0"/>
        <v>2.3737893575852014</v>
      </c>
      <c r="N12" s="33"/>
      <c r="O12" s="33"/>
      <c r="P12" s="33"/>
    </row>
  </sheetData>
  <sheetProtection/>
  <mergeCells count="7">
    <mergeCell ref="A6:A7"/>
    <mergeCell ref="B6:B7"/>
    <mergeCell ref="C6:G6"/>
    <mergeCell ref="H6:L6"/>
    <mergeCell ref="A1:L1"/>
    <mergeCell ref="A3:L3"/>
    <mergeCell ref="A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zoomScale="130" zoomScaleNormal="130" zoomScalePageLayoutView="0" workbookViewId="0" topLeftCell="A1">
      <selection activeCell="N4" sqref="N4"/>
    </sheetView>
  </sheetViews>
  <sheetFormatPr defaultColWidth="9.00390625" defaultRowHeight="12.75"/>
  <cols>
    <col min="14" max="14" width="10.00390625" style="0" bestFit="1" customWidth="1"/>
    <col min="17" max="17" width="13.75390625" style="0" customWidth="1"/>
  </cols>
  <sheetData>
    <row r="1" spans="1:12" s="5" customFormat="1" ht="21.75" customHeight="1">
      <c r="A1" s="57" t="s">
        <v>0</v>
      </c>
      <c r="B1" s="66" t="s">
        <v>1</v>
      </c>
      <c r="C1" s="57" t="s">
        <v>2</v>
      </c>
      <c r="D1" s="58"/>
      <c r="E1" s="59"/>
      <c r="F1" s="59"/>
      <c r="G1" s="60"/>
      <c r="H1" s="57" t="s">
        <v>3</v>
      </c>
      <c r="I1" s="58"/>
      <c r="J1" s="59"/>
      <c r="K1" s="59"/>
      <c r="L1" s="60"/>
    </row>
    <row r="2" spans="1:12" s="5" customFormat="1" ht="19.5" customHeight="1" thickBot="1">
      <c r="A2" s="65"/>
      <c r="B2" s="67"/>
      <c r="C2" s="7" t="s">
        <v>4</v>
      </c>
      <c r="D2" s="10" t="s">
        <v>17</v>
      </c>
      <c r="E2" s="8" t="s">
        <v>5</v>
      </c>
      <c r="F2" s="8" t="s">
        <v>6</v>
      </c>
      <c r="G2" s="9" t="s">
        <v>7</v>
      </c>
      <c r="H2" s="7" t="s">
        <v>4</v>
      </c>
      <c r="I2" s="10" t="s">
        <v>17</v>
      </c>
      <c r="J2" s="8" t="s">
        <v>5</v>
      </c>
      <c r="K2" s="8" t="s">
        <v>6</v>
      </c>
      <c r="L2" s="9" t="s">
        <v>7</v>
      </c>
    </row>
    <row r="3" spans="1:14" s="5" customFormat="1" ht="16.5" thickBot="1">
      <c r="A3" s="11">
        <v>1</v>
      </c>
      <c r="B3" s="12">
        <v>2</v>
      </c>
      <c r="C3" s="11">
        <v>3</v>
      </c>
      <c r="D3" s="15">
        <v>4</v>
      </c>
      <c r="E3" s="13">
        <v>5</v>
      </c>
      <c r="F3" s="13">
        <v>6</v>
      </c>
      <c r="G3" s="14">
        <v>7</v>
      </c>
      <c r="H3" s="11">
        <v>8</v>
      </c>
      <c r="I3" s="15">
        <v>9</v>
      </c>
      <c r="J3" s="13">
        <v>10</v>
      </c>
      <c r="K3" s="13">
        <v>11</v>
      </c>
      <c r="L3" s="14">
        <v>12</v>
      </c>
      <c r="M3" s="27"/>
      <c r="N3" s="27"/>
    </row>
    <row r="4" spans="1:18" s="31" customFormat="1" ht="63">
      <c r="A4" s="51" t="s">
        <v>12</v>
      </c>
      <c r="B4" s="28" t="s">
        <v>13</v>
      </c>
      <c r="C4" s="42">
        <f>SUM(D4:G4)</f>
        <v>3004.749</v>
      </c>
      <c r="D4" s="40">
        <v>0</v>
      </c>
      <c r="E4" s="41">
        <v>0</v>
      </c>
      <c r="F4" s="41">
        <v>2143.4858170242906</v>
      </c>
      <c r="G4" s="54">
        <v>861.263182975709</v>
      </c>
      <c r="H4" s="39">
        <f>SUM(I4:L4)</f>
        <v>0.43047979942693404</v>
      </c>
      <c r="I4" s="29">
        <v>0</v>
      </c>
      <c r="J4" s="30">
        <v>0</v>
      </c>
      <c r="K4" s="21">
        <v>0.3070896585994686</v>
      </c>
      <c r="L4" s="22">
        <v>0.12339014082746548</v>
      </c>
      <c r="M4" s="32"/>
      <c r="N4" s="32">
        <f>C4/H4</f>
        <v>6980.000000000001</v>
      </c>
      <c r="O4" s="32" t="e">
        <f>D4/I4</f>
        <v>#DIV/0!</v>
      </c>
      <c r="P4" s="32" t="e">
        <f>E4/J4</f>
        <v>#DIV/0!</v>
      </c>
      <c r="Q4" s="32">
        <f>F4/K4</f>
        <v>6980</v>
      </c>
      <c r="R4" s="32">
        <f>G4/L4</f>
        <v>6980</v>
      </c>
    </row>
    <row r="5" spans="1:16" s="31" customFormat="1" ht="31.5">
      <c r="A5" s="52" t="s">
        <v>14</v>
      </c>
      <c r="B5" s="34" t="s">
        <v>8</v>
      </c>
      <c r="C5" s="42">
        <f>SUM(D5:G5)</f>
        <v>16772.26982214656</v>
      </c>
      <c r="D5" s="43">
        <v>0</v>
      </c>
      <c r="E5" s="44">
        <v>0</v>
      </c>
      <c r="F5" s="44">
        <v>3428.1920769037993</v>
      </c>
      <c r="G5" s="55">
        <v>13344.077745242763</v>
      </c>
      <c r="H5" s="39">
        <f>SUM(I5:L5)</f>
        <v>2.656377493844815</v>
      </c>
      <c r="I5" s="35">
        <v>0</v>
      </c>
      <c r="J5" s="21">
        <v>0</v>
      </c>
      <c r="K5" s="21">
        <v>0.5713653461506332</v>
      </c>
      <c r="L5" s="22">
        <v>2.0850121476941816</v>
      </c>
      <c r="M5" s="32"/>
      <c r="N5" s="32"/>
      <c r="O5" s="33"/>
      <c r="P5" s="33"/>
    </row>
    <row r="6" spans="1:16" s="31" customFormat="1" ht="47.25">
      <c r="A6" s="52" t="s">
        <v>15</v>
      </c>
      <c r="B6" s="34" t="s">
        <v>9</v>
      </c>
      <c r="C6" s="42">
        <f>SUM(D6:G6)</f>
        <v>22330.01417785344</v>
      </c>
      <c r="D6" s="43">
        <v>0</v>
      </c>
      <c r="E6" s="44">
        <v>0</v>
      </c>
      <c r="F6" s="44">
        <v>19766.69078559761</v>
      </c>
      <c r="G6" s="55">
        <v>2563.3233922558306</v>
      </c>
      <c r="H6" s="39">
        <f>SUM(I6:L6)</f>
        <v>3.7254379268655238</v>
      </c>
      <c r="I6" s="36">
        <v>0</v>
      </c>
      <c r="J6" s="23">
        <v>0</v>
      </c>
      <c r="K6" s="23">
        <v>3.2197069952498985</v>
      </c>
      <c r="L6" s="37">
        <v>0.5057309316156253</v>
      </c>
      <c r="M6" s="32"/>
      <c r="N6" s="32">
        <f>N4/365</f>
        <v>19.12328767123288</v>
      </c>
      <c r="O6" s="33"/>
      <c r="P6" s="33"/>
    </row>
    <row r="7" spans="1:16" s="31" customFormat="1" ht="16.5" thickBot="1">
      <c r="A7" s="53" t="s">
        <v>10</v>
      </c>
      <c r="B7" s="38" t="s">
        <v>11</v>
      </c>
      <c r="C7" s="45">
        <f>SUM(D7:G7)</f>
        <v>42107.033</v>
      </c>
      <c r="D7" s="46">
        <v>0</v>
      </c>
      <c r="E7" s="47">
        <v>0</v>
      </c>
      <c r="F7" s="48">
        <v>25338.3686795257</v>
      </c>
      <c r="G7" s="49">
        <v>16768.6643204743</v>
      </c>
      <c r="H7" s="56">
        <f>SUM(I7:L7)</f>
        <v>6.812295220137273</v>
      </c>
      <c r="I7" s="24">
        <v>0</v>
      </c>
      <c r="J7" s="25">
        <v>0</v>
      </c>
      <c r="K7" s="25">
        <v>4.098162</v>
      </c>
      <c r="L7" s="26">
        <v>2.7141332201372723</v>
      </c>
      <c r="N7" s="33"/>
      <c r="O7" s="33"/>
      <c r="P7" s="33"/>
    </row>
  </sheetData>
  <sheetProtection/>
  <mergeCells count="4">
    <mergeCell ref="A1:A2"/>
    <mergeCell ref="B1:B2"/>
    <mergeCell ref="C1:G1"/>
    <mergeCell ref="H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ekv</dc:creator>
  <cp:keywords/>
  <dc:description/>
  <cp:lastModifiedBy>aavasilieva</cp:lastModifiedBy>
  <cp:lastPrinted>2016-01-19T12:19:38Z</cp:lastPrinted>
  <dcterms:created xsi:type="dcterms:W3CDTF">2009-10-06T11:39:28Z</dcterms:created>
  <dcterms:modified xsi:type="dcterms:W3CDTF">2022-01-24T10:49:59Z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DocumentField">
    <vt:lpwstr>16436</vt:lpwstr>
  </property>
</Properties>
</file>